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usz.zyndul\Desktop\KSOW i PT\2020\Uchwały WGR - 2020\Uchwała WGR nr 5 - I informacja półroczna PO 2020-2021 - obiegowo\Zał. do Uchwały nr 5 WGR\"/>
    </mc:Choice>
  </mc:AlternateContent>
  <bookViews>
    <workbookView xWindow="-4620" yWindow="-105" windowWidth="19440" windowHeight="12285"/>
  </bookViews>
  <sheets>
    <sheet name="PO" sheetId="4" r:id="rId1"/>
  </sheets>
  <definedNames>
    <definedName name="_xlnm.Print_Area" localSheetId="0">PO!$A$1:$Y$36</definedName>
  </definedNames>
  <calcPr calcId="152511"/>
</workbook>
</file>

<file path=xl/calcChain.xml><?xml version="1.0" encoding="utf-8"?>
<calcChain xmlns="http://schemas.openxmlformats.org/spreadsheetml/2006/main">
  <c r="V22" i="4" l="1"/>
  <c r="U22" i="4"/>
  <c r="K15" i="4" l="1"/>
  <c r="V20" i="4" l="1"/>
  <c r="U20" i="4"/>
  <c r="V12" i="4" l="1"/>
  <c r="X24" i="4" l="1"/>
  <c r="X23" i="4"/>
  <c r="X22" i="4"/>
  <c r="X21" i="4"/>
  <c r="X20" i="4"/>
  <c r="X19" i="4"/>
  <c r="X18" i="4"/>
  <c r="X17" i="4"/>
  <c r="X16" i="4"/>
  <c r="X15" i="4"/>
  <c r="X14" i="4"/>
  <c r="X13" i="4"/>
  <c r="X12" i="4"/>
  <c r="V13" i="4" l="1"/>
  <c r="W24" i="4" l="1"/>
  <c r="W23" i="4"/>
  <c r="W22" i="4"/>
  <c r="W21" i="4"/>
  <c r="W20" i="4"/>
  <c r="W19" i="4"/>
  <c r="W18" i="4"/>
  <c r="W17" i="4"/>
  <c r="W16" i="4"/>
  <c r="W15" i="4"/>
  <c r="W14" i="4"/>
  <c r="W13" i="4"/>
  <c r="W12" i="4"/>
  <c r="V14" i="4" l="1"/>
  <c r="V15" i="4"/>
  <c r="V16" i="4"/>
  <c r="V17" i="4"/>
  <c r="V18" i="4"/>
  <c r="V19" i="4"/>
  <c r="V21" i="4"/>
  <c r="V23" i="4"/>
  <c r="V24" i="4"/>
  <c r="U13" i="4"/>
  <c r="U14" i="4"/>
  <c r="U15" i="4"/>
  <c r="U16" i="4"/>
  <c r="U17" i="4"/>
  <c r="U18" i="4"/>
  <c r="U19" i="4"/>
  <c r="U21" i="4"/>
  <c r="U23" i="4"/>
  <c r="U24" i="4"/>
  <c r="U12" i="4"/>
  <c r="T25" i="4"/>
  <c r="S25" i="4"/>
  <c r="R25" i="4"/>
  <c r="Q25" i="4"/>
  <c r="P25" i="4"/>
  <c r="O25" i="4"/>
  <c r="N25" i="4"/>
  <c r="M25" i="4"/>
  <c r="L13" i="4"/>
  <c r="Y13" i="4" s="1"/>
  <c r="L14" i="4"/>
  <c r="L15" i="4"/>
  <c r="L16" i="4"/>
  <c r="L17" i="4"/>
  <c r="L18" i="4"/>
  <c r="L19" i="4"/>
  <c r="L20" i="4"/>
  <c r="L21" i="4"/>
  <c r="L22" i="4"/>
  <c r="L23" i="4"/>
  <c r="L24" i="4"/>
  <c r="K13" i="4"/>
  <c r="K14" i="4"/>
  <c r="K16" i="4"/>
  <c r="K17" i="4"/>
  <c r="K18" i="4"/>
  <c r="K19" i="4"/>
  <c r="K20" i="4"/>
  <c r="K21" i="4"/>
  <c r="K22" i="4"/>
  <c r="K23" i="4"/>
  <c r="K24" i="4"/>
  <c r="L12" i="4"/>
  <c r="Y12" i="4" s="1"/>
  <c r="K12" i="4"/>
  <c r="H25" i="4"/>
  <c r="G25" i="4"/>
  <c r="F25" i="4"/>
  <c r="E25" i="4"/>
  <c r="L25" i="4" l="1"/>
  <c r="C12" i="4" s="1"/>
  <c r="Y21" i="4"/>
  <c r="Y17" i="4"/>
  <c r="Y24" i="4"/>
  <c r="Y20" i="4"/>
  <c r="Y16" i="4"/>
  <c r="Y23" i="4"/>
  <c r="Y19" i="4"/>
  <c r="Y15" i="4"/>
  <c r="Y22" i="4"/>
  <c r="Y18" i="4"/>
  <c r="Y14" i="4"/>
  <c r="W25" i="4"/>
  <c r="V25" i="4"/>
  <c r="K25" i="4"/>
  <c r="U25" i="4"/>
  <c r="I25" i="4"/>
  <c r="J25" i="4"/>
  <c r="X25" i="4" s="1"/>
  <c r="D12" i="4" l="1"/>
  <c r="C25" i="4"/>
  <c r="Y25" i="4"/>
  <c r="D25" i="4" l="1"/>
</calcChain>
</file>

<file path=xl/sharedStrings.xml><?xml version="1.0" encoding="utf-8"?>
<sst xmlns="http://schemas.openxmlformats.org/spreadsheetml/2006/main" count="57" uniqueCount="54">
  <si>
    <t>Ogółem</t>
  </si>
  <si>
    <t>SUMA</t>
  </si>
  <si>
    <t>Pozostało
(w PLN)</t>
  </si>
  <si>
    <t>Ogółem
(w PLN)</t>
  </si>
  <si>
    <t>Promocja zrównoważonego rozwoju obszarów wiejskich.</t>
  </si>
  <si>
    <t>Identyfikacja, gromadzenie i upowszechnianie dobrych praktyk mających wpływ na rozwój obszarów wiejskich.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</si>
  <si>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</si>
  <si>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Organizacja i udział w targach, wystawach tematycznych na rzecz prezentacji osiągnięć i promocji polskiej wsi w kraju i za granicą.</t>
  </si>
  <si>
    <t>Promocja współpracy w sektorze rolnym i realizacji przez rolników wspólnych inwestycji.</t>
  </si>
  <si>
    <t xml:space="preserve">Plan komunikacyjny PROW 2014-2020. </t>
  </si>
  <si>
    <t>Współpraca z Europejską Siecią na Rzecz Rozwoju Obszarów Wiejskich (ESROW).</t>
  </si>
  <si>
    <t>Ułatwianie wymiany wiedzy pomiędzy podmiotami uczestniczącymi w rozwoju obszarów wiejskich oraz wymiana i rozpowszechnianie rezultatów działań na rzecz tego rozwoju.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</si>
  <si>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</si>
  <si>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Szkolenia i działania na rzecz tworzenia sieci kontaktów dla Lokalnych Grup Działania (LGD), w tym zapewnianie pomocy technicznej w zakresie współpracy międzyterytorialnej i międzynarodowej</t>
  </si>
  <si>
    <t>Działania na rzecz tworzenia sieci kontaktów dla doradców i służb wspierających wdrażanie innowacji na obszarach wiejskich.</t>
  </si>
  <si>
    <t>Rozpowszechnianie informacji na temat wyników monitoringu i oceny realizacji działań na rzecz rozwoju obszarów wiejskich w perspektywie finansowej 2014-2020.</t>
  </si>
  <si>
    <t>OGÓŁEM</t>
  </si>
  <si>
    <t>Działanie</t>
  </si>
  <si>
    <t>Wnioski złożone przez partnerów KSOW</t>
  </si>
  <si>
    <t>Umowy zawarte z partnerami KSOW</t>
  </si>
  <si>
    <t>Realizowane operacje własne</t>
  </si>
  <si>
    <t>Operacje zakończone (środki rozliczone)</t>
  </si>
  <si>
    <t>Operacje partnerskie</t>
  </si>
  <si>
    <t>Operacje własne</t>
  </si>
  <si>
    <t>Na operacje partnerów</t>
  </si>
  <si>
    <t>Na operacje własne</t>
  </si>
  <si>
    <t>Przyjęte do realizacji zgodnie z obowiązującym planem operacyjnym</t>
  </si>
  <si>
    <t>Operacje w trakcie realizacji</t>
  </si>
  <si>
    <t>Stopień wykonania planu operacyjnego</t>
  </si>
  <si>
    <t xml:space="preserve">Limit środków planu operacyjnego 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</si>
  <si>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</si>
  <si>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</si>
  <si>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</si>
  <si>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</si>
  <si>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</si>
  <si>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</si>
  <si>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</si>
  <si>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</si>
  <si>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</si>
  <si>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</si>
  <si>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</si>
  <si>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Liczba operacji własnych 
(szt.)</t>
  </si>
  <si>
    <t>Kwota operacji własnych 
(w PLN)</t>
  </si>
  <si>
    <t>Ogółem liczba operacji 
(szt.)</t>
  </si>
  <si>
    <t>Ogółem kwota operacji 
(w PLN)</t>
  </si>
  <si>
    <t>Informacja z przebiegu realizacji działań KSOW w ujęciu finansowym i ilościowym</t>
  </si>
  <si>
    <t xml:space="preserve">Plan operacyjny KSOW na lata: </t>
  </si>
  <si>
    <t xml:space="preserve">Stan na: </t>
  </si>
  <si>
    <t>Koszty poniesione w związku z realizacją operacji własnych 
(w PLN)</t>
  </si>
  <si>
    <t xml:space="preserve">Jednostka wdrażająca: </t>
  </si>
  <si>
    <t>Gromadzenie przykładów operacji realizujących poszczególne priorytety Programu.</t>
  </si>
  <si>
    <t>Samorząd Województwa Łódzkiego</t>
  </si>
  <si>
    <t>2020-2021</t>
  </si>
  <si>
    <t>KOMENTARZE: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</si>
</sst>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z_ł"/>
    <numFmt numFmtId="165" formatCode="#,##0.00\ [$PLN]"/>
    <numFmt numFmtId="166" formatCode="[$-415]General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</font>
    <font>
      <i/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</font>
    <font>
      <sz val="2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53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0" fillId="0" borderId="0"/>
    <xf numFmtId="0" fontId="11" fillId="0" borderId="0"/>
    <xf numFmtId="0" fontId="12" fillId="0" borderId="0"/>
    <xf numFmtId="0" fontId="11" fillId="0" borderId="0"/>
    <xf numFmtId="0" fontId="1" fillId="0" borderId="0"/>
  </cellStyleXfs>
  <cellXfs count="194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ont="1" applyFill="1" applyBorder="1"/>
    <xf numFmtId="165" fontId="0" fillId="0" borderId="0" xfId="0" applyNumberFormat="1" applyFont="1"/>
    <xf numFmtId="0" fontId="8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3" fontId="0" fillId="0" borderId="0" xfId="0" applyNumberFormat="1" applyFont="1"/>
    <xf numFmtId="0" fontId="0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" fontId="5" fillId="4" borderId="45" xfId="0" applyNumberFormat="1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vertical="center" wrapText="1"/>
    </xf>
    <xf numFmtId="0" fontId="7" fillId="8" borderId="28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4" fillId="0" borderId="0" xfId="0" applyFont="1" applyAlignment="1"/>
    <xf numFmtId="1" fontId="14" fillId="7" borderId="26" xfId="0" applyNumberFormat="1" applyFont="1" applyFill="1" applyBorder="1" applyAlignment="1">
      <alignment horizontal="center" vertical="center" wrapText="1"/>
    </xf>
    <xf numFmtId="4" fontId="14" fillId="7" borderId="26" xfId="0" applyNumberFormat="1" applyFont="1" applyFill="1" applyBorder="1" applyAlignment="1">
      <alignment horizontal="right" vertical="center" wrapText="1"/>
    </xf>
    <xf numFmtId="4" fontId="14" fillId="7" borderId="25" xfId="0" applyNumberFormat="1" applyFont="1" applyFill="1" applyBorder="1" applyAlignment="1">
      <alignment horizontal="right" vertical="center" wrapText="1"/>
    </xf>
    <xf numFmtId="1" fontId="14" fillId="7" borderId="13" xfId="0" applyNumberFormat="1" applyFont="1" applyFill="1" applyBorder="1" applyAlignment="1">
      <alignment horizontal="center" vertical="center" wrapText="1"/>
    </xf>
    <xf numFmtId="4" fontId="14" fillId="7" borderId="13" xfId="0" applyNumberFormat="1" applyFont="1" applyFill="1" applyBorder="1" applyAlignment="1">
      <alignment horizontal="right" vertical="center" wrapText="1"/>
    </xf>
    <xf numFmtId="4" fontId="14" fillId="7" borderId="51" xfId="0" applyNumberFormat="1" applyFont="1" applyFill="1" applyBorder="1" applyAlignment="1">
      <alignment horizontal="right" vertical="center" wrapText="1"/>
    </xf>
    <xf numFmtId="10" fontId="14" fillId="7" borderId="13" xfId="0" applyNumberFormat="1" applyFont="1" applyFill="1" applyBorder="1" applyAlignment="1">
      <alignment horizontal="center" vertical="center" wrapText="1"/>
    </xf>
    <xf numFmtId="10" fontId="14" fillId="7" borderId="26" xfId="0" applyNumberFormat="1" applyFont="1" applyFill="1" applyBorder="1" applyAlignment="1">
      <alignment horizontal="center" vertical="center" wrapText="1"/>
    </xf>
    <xf numFmtId="164" fontId="14" fillId="7" borderId="26" xfId="0" applyNumberFormat="1" applyFont="1" applyFill="1" applyBorder="1" applyAlignment="1">
      <alignment horizontal="right" vertical="center" wrapText="1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1" fontId="17" fillId="5" borderId="42" xfId="0" applyNumberFormat="1" applyFont="1" applyFill="1" applyBorder="1" applyAlignment="1">
      <alignment horizontal="center" vertical="center" wrapText="1"/>
    </xf>
    <xf numFmtId="4" fontId="17" fillId="5" borderId="43" xfId="0" applyNumberFormat="1" applyFont="1" applyFill="1" applyBorder="1" applyAlignment="1">
      <alignment horizontal="right" vertical="center" wrapText="1"/>
    </xf>
    <xf numFmtId="1" fontId="17" fillId="4" borderId="49" xfId="0" applyNumberFormat="1" applyFont="1" applyFill="1" applyBorder="1" applyAlignment="1">
      <alignment horizontal="center" vertical="center"/>
    </xf>
    <xf numFmtId="4" fontId="17" fillId="4" borderId="39" xfId="0" applyNumberFormat="1" applyFont="1" applyFill="1" applyBorder="1" applyAlignment="1">
      <alignment horizontal="right" vertical="center"/>
    </xf>
    <xf numFmtId="4" fontId="17" fillId="4" borderId="43" xfId="0" applyNumberFormat="1" applyFont="1" applyFill="1" applyBorder="1" applyAlignment="1">
      <alignment horizontal="right" vertical="center"/>
    </xf>
    <xf numFmtId="1" fontId="17" fillId="3" borderId="42" xfId="0" applyNumberFormat="1" applyFont="1" applyFill="1" applyBorder="1" applyAlignment="1">
      <alignment horizontal="center" vertical="center"/>
    </xf>
    <xf numFmtId="4" fontId="17" fillId="3" borderId="33" xfId="0" applyNumberFormat="1" applyFont="1" applyFill="1" applyBorder="1" applyAlignment="1">
      <alignment horizontal="right" vertical="center"/>
    </xf>
    <xf numFmtId="1" fontId="17" fillId="2" borderId="42" xfId="0" applyNumberFormat="1" applyFont="1" applyFill="1" applyBorder="1" applyAlignment="1">
      <alignment horizontal="center" vertical="center"/>
    </xf>
    <xf numFmtId="4" fontId="17" fillId="2" borderId="43" xfId="0" applyNumberFormat="1" applyFont="1" applyFill="1" applyBorder="1" applyAlignment="1">
      <alignment horizontal="right" vertical="center"/>
    </xf>
    <xf numFmtId="1" fontId="17" fillId="5" borderId="15" xfId="0" applyNumberFormat="1" applyFont="1" applyFill="1" applyBorder="1" applyAlignment="1">
      <alignment horizontal="center" vertical="center" wrapText="1"/>
    </xf>
    <xf numFmtId="4" fontId="17" fillId="5" borderId="14" xfId="0" applyNumberFormat="1" applyFont="1" applyFill="1" applyBorder="1" applyAlignment="1">
      <alignment horizontal="right" vertical="center" wrapText="1"/>
    </xf>
    <xf numFmtId="1" fontId="17" fillId="4" borderId="34" xfId="0" applyNumberFormat="1" applyFont="1" applyFill="1" applyBorder="1" applyAlignment="1">
      <alignment horizontal="center" vertical="center"/>
    </xf>
    <xf numFmtId="4" fontId="17" fillId="4" borderId="16" xfId="0" applyNumberFormat="1" applyFont="1" applyFill="1" applyBorder="1" applyAlignment="1">
      <alignment horizontal="right" vertical="center"/>
    </xf>
    <xf numFmtId="4" fontId="17" fillId="4" borderId="14" xfId="0" applyNumberFormat="1" applyFont="1" applyFill="1" applyBorder="1" applyAlignment="1">
      <alignment horizontal="right" vertical="center"/>
    </xf>
    <xf numFmtId="1" fontId="17" fillId="3" borderId="15" xfId="0" applyNumberFormat="1" applyFont="1" applyFill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right" vertical="center"/>
    </xf>
    <xf numFmtId="1" fontId="17" fillId="2" borderId="15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right" vertical="center"/>
    </xf>
    <xf numFmtId="1" fontId="17" fillId="5" borderId="30" xfId="0" applyNumberFormat="1" applyFont="1" applyFill="1" applyBorder="1" applyAlignment="1">
      <alignment horizontal="center" vertical="center" wrapText="1"/>
    </xf>
    <xf numFmtId="4" fontId="17" fillId="5" borderId="29" xfId="0" applyNumberFormat="1" applyFont="1" applyFill="1" applyBorder="1" applyAlignment="1">
      <alignment horizontal="right" vertical="center" wrapText="1"/>
    </xf>
    <xf numFmtId="1" fontId="17" fillId="4" borderId="41" xfId="0" applyNumberFormat="1" applyFont="1" applyFill="1" applyBorder="1" applyAlignment="1">
      <alignment horizontal="center" vertical="center"/>
    </xf>
    <xf numFmtId="4" fontId="17" fillId="4" borderId="44" xfId="0" applyNumberFormat="1" applyFont="1" applyFill="1" applyBorder="1" applyAlignment="1">
      <alignment horizontal="right" vertical="center"/>
    </xf>
    <xf numFmtId="1" fontId="17" fillId="3" borderId="30" xfId="0" applyNumberFormat="1" applyFont="1" applyFill="1" applyBorder="1" applyAlignment="1">
      <alignment horizontal="center" vertical="center"/>
    </xf>
    <xf numFmtId="4" fontId="17" fillId="3" borderId="38" xfId="0" applyNumberFormat="1" applyFont="1" applyFill="1" applyBorder="1" applyAlignment="1">
      <alignment horizontal="right" vertical="center"/>
    </xf>
    <xf numFmtId="1" fontId="17" fillId="2" borderId="30" xfId="0" applyNumberFormat="1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horizontal="right" vertical="center"/>
    </xf>
    <xf numFmtId="1" fontId="19" fillId="7" borderId="42" xfId="0" applyNumberFormat="1" applyFont="1" applyFill="1" applyBorder="1" applyAlignment="1">
      <alignment horizontal="center" vertical="center"/>
    </xf>
    <xf numFmtId="4" fontId="19" fillId="7" borderId="42" xfId="0" applyNumberFormat="1" applyFont="1" applyFill="1" applyBorder="1" applyAlignment="1">
      <alignment horizontal="right" vertical="center"/>
    </xf>
    <xf numFmtId="1" fontId="19" fillId="7" borderId="31" xfId="0" applyNumberFormat="1" applyFont="1" applyFill="1" applyBorder="1" applyAlignment="1">
      <alignment horizontal="center" vertical="center"/>
    </xf>
    <xf numFmtId="4" fontId="19" fillId="7" borderId="31" xfId="0" applyNumberFormat="1" applyFont="1" applyFill="1" applyBorder="1" applyAlignment="1">
      <alignment horizontal="right" vertical="center"/>
    </xf>
    <xf numFmtId="4" fontId="19" fillId="7" borderId="43" xfId="0" applyNumberFormat="1" applyFont="1" applyFill="1" applyBorder="1" applyAlignment="1">
      <alignment horizontal="right" vertical="center"/>
    </xf>
    <xf numFmtId="10" fontId="19" fillId="7" borderId="42" xfId="0" applyNumberFormat="1" applyFont="1" applyFill="1" applyBorder="1" applyAlignment="1">
      <alignment horizontal="center" vertical="center"/>
    </xf>
    <xf numFmtId="10" fontId="19" fillId="7" borderId="39" xfId="0" applyNumberFormat="1" applyFont="1" applyFill="1" applyBorder="1" applyAlignment="1">
      <alignment horizontal="center" vertical="center"/>
    </xf>
    <xf numFmtId="10" fontId="19" fillId="7" borderId="50" xfId="0" applyNumberFormat="1" applyFont="1" applyFill="1" applyBorder="1" applyAlignment="1">
      <alignment horizontal="center" vertical="center" wrapText="1"/>
    </xf>
    <xf numFmtId="1" fontId="19" fillId="4" borderId="34" xfId="0" applyNumberFormat="1" applyFont="1" applyFill="1" applyBorder="1" applyAlignment="1">
      <alignment horizontal="center" vertical="center"/>
    </xf>
    <xf numFmtId="4" fontId="19" fillId="4" borderId="16" xfId="0" applyNumberFormat="1" applyFont="1" applyFill="1" applyBorder="1" applyAlignment="1">
      <alignment horizontal="right" vertical="center"/>
    </xf>
    <xf numFmtId="1" fontId="19" fillId="3" borderId="15" xfId="0" applyNumberFormat="1" applyFont="1" applyFill="1" applyBorder="1" applyAlignment="1">
      <alignment horizontal="center" vertical="center"/>
    </xf>
    <xf numFmtId="4" fontId="19" fillId="3" borderId="32" xfId="0" applyNumberFormat="1" applyFont="1" applyFill="1" applyBorder="1" applyAlignment="1">
      <alignment horizontal="right" vertical="center"/>
    </xf>
    <xf numFmtId="1" fontId="19" fillId="2" borderId="15" xfId="0" applyNumberFormat="1" applyFont="1" applyFill="1" applyBorder="1" applyAlignment="1">
      <alignment horizontal="center" vertical="center"/>
    </xf>
    <xf numFmtId="4" fontId="19" fillId="2" borderId="14" xfId="0" applyNumberFormat="1" applyFont="1" applyFill="1" applyBorder="1" applyAlignment="1">
      <alignment horizontal="right" vertical="center"/>
    </xf>
    <xf numFmtId="1" fontId="19" fillId="2" borderId="42" xfId="0" applyNumberFormat="1" applyFont="1" applyFill="1" applyBorder="1" applyAlignment="1">
      <alignment horizontal="center" vertical="center"/>
    </xf>
    <xf numFmtId="4" fontId="19" fillId="2" borderId="43" xfId="0" applyNumberFormat="1" applyFont="1" applyFill="1" applyBorder="1" applyAlignment="1">
      <alignment horizontal="right" vertical="center"/>
    </xf>
    <xf numFmtId="4" fontId="19" fillId="4" borderId="14" xfId="0" applyNumberFormat="1" applyFont="1" applyFill="1" applyBorder="1" applyAlignment="1">
      <alignment horizontal="right" vertical="center"/>
    </xf>
    <xf numFmtId="14" fontId="14" fillId="8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" fontId="20" fillId="4" borderId="34" xfId="0" applyNumberFormat="1" applyFont="1" applyFill="1" applyBorder="1" applyAlignment="1">
      <alignment horizontal="center" vertical="center"/>
    </xf>
    <xf numFmtId="4" fontId="20" fillId="4" borderId="14" xfId="0" applyNumberFormat="1" applyFont="1" applyFill="1" applyBorder="1" applyAlignment="1">
      <alignment horizontal="right" vertical="center"/>
    </xf>
    <xf numFmtId="1" fontId="20" fillId="4" borderId="41" xfId="0" applyNumberFormat="1" applyFont="1" applyFill="1" applyBorder="1" applyAlignment="1">
      <alignment horizontal="center" vertical="center"/>
    </xf>
    <xf numFmtId="4" fontId="20" fillId="4" borderId="29" xfId="0" applyNumberFormat="1" applyFont="1" applyFill="1" applyBorder="1" applyAlignment="1">
      <alignment horizontal="right" vertical="center"/>
    </xf>
    <xf numFmtId="1" fontId="20" fillId="2" borderId="15" xfId="0" applyNumberFormat="1" applyFont="1" applyFill="1" applyBorder="1" applyAlignment="1">
      <alignment horizontal="center" vertical="center"/>
    </xf>
    <xf numFmtId="1" fontId="20" fillId="2" borderId="30" xfId="0" applyNumberFormat="1" applyFont="1" applyFill="1" applyBorder="1" applyAlignment="1">
      <alignment horizontal="center" vertical="center"/>
    </xf>
    <xf numFmtId="4" fontId="19" fillId="9" borderId="14" xfId="0" applyNumberFormat="1" applyFont="1" applyFill="1" applyBorder="1" applyAlignment="1">
      <alignment horizontal="right" vertical="center"/>
    </xf>
    <xf numFmtId="4" fontId="20" fillId="9" borderId="14" xfId="0" applyNumberFormat="1" applyFont="1" applyFill="1" applyBorder="1" applyAlignment="1">
      <alignment horizontal="right" vertical="center"/>
    </xf>
    <xf numFmtId="4" fontId="20" fillId="9" borderId="29" xfId="0" applyNumberFormat="1" applyFont="1" applyFill="1" applyBorder="1" applyAlignment="1">
      <alignment horizontal="right" vertical="center"/>
    </xf>
    <xf numFmtId="1" fontId="20" fillId="3" borderId="30" xfId="0" applyNumberFormat="1" applyFont="1" applyFill="1" applyBorder="1" applyAlignment="1">
      <alignment horizontal="center" vertical="center"/>
    </xf>
    <xf numFmtId="4" fontId="20" fillId="3" borderId="38" xfId="0" applyNumberFormat="1" applyFont="1" applyFill="1" applyBorder="1" applyAlignment="1">
      <alignment horizontal="right" vertical="center"/>
    </xf>
    <xf numFmtId="1" fontId="20" fillId="5" borderId="15" xfId="0" applyNumberFormat="1" applyFont="1" applyFill="1" applyBorder="1" applyAlignment="1">
      <alignment horizontal="center" vertical="center" wrapText="1"/>
    </xf>
    <xf numFmtId="4" fontId="20" fillId="5" borderId="14" xfId="0" applyNumberFormat="1" applyFont="1" applyFill="1" applyBorder="1" applyAlignment="1">
      <alignment horizontal="right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4" fontId="5" fillId="4" borderId="41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44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164" fontId="15" fillId="7" borderId="23" xfId="0" applyNumberFormat="1" applyFont="1" applyFill="1" applyBorder="1" applyAlignment="1">
      <alignment horizontal="center" vertical="center" textRotation="90" wrapText="1"/>
    </xf>
    <xf numFmtId="164" fontId="15" fillId="7" borderId="9" xfId="0" applyNumberFormat="1" applyFont="1" applyFill="1" applyBorder="1" applyAlignment="1">
      <alignment horizontal="center" vertical="center" textRotation="90" wrapText="1"/>
    </xf>
    <xf numFmtId="164" fontId="15" fillId="7" borderId="22" xfId="0" applyNumberFormat="1" applyFont="1" applyFill="1" applyBorder="1" applyAlignment="1">
      <alignment horizontal="center" vertical="center" textRotation="90" wrapText="1"/>
    </xf>
    <xf numFmtId="164" fontId="15" fillId="7" borderId="10" xfId="0" applyNumberFormat="1" applyFont="1" applyFill="1" applyBorder="1" applyAlignment="1">
      <alignment horizontal="center" vertical="center" textRotation="90" wrapText="1"/>
    </xf>
  </cellXfs>
  <cellStyles count="6">
    <cellStyle name="Excel Built-in Normal" xfId="1"/>
    <cellStyle name="Normalny" xfId="0" builtinId="0"/>
    <cellStyle name="Normalny 2" xfId="2"/>
    <cellStyle name="Normalny 2 10" xfId="3"/>
    <cellStyle name="Normalny 3" xfId="4"/>
    <cellStyle name="Normalny 4" xfId="5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3"/>
  <sheetViews>
    <sheetView tabSelected="1" zoomScale="40" zoomScaleNormal="40" zoomScaleSheetLayoutView="41" workbookViewId="0">
      <selection sqref="A1:Y36"/>
    </sheetView>
  </sheetViews>
  <sheetFormatPr defaultRowHeight="15" x14ac:dyDescent="0.25"/>
  <cols>
    <col min="1" max="1" width="9.140625" style="1"/>
    <col min="2" max="2" width="55.5703125" style="1" customWidth="1"/>
    <col min="3" max="3" width="26" style="1" customWidth="1"/>
    <col min="4" max="4" width="26.7109375" style="1" customWidth="1"/>
    <col min="5" max="5" width="22.42578125" style="1" customWidth="1"/>
    <col min="6" max="6" width="26.7109375" style="1" customWidth="1"/>
    <col min="7" max="7" width="19.42578125" style="1" customWidth="1"/>
    <col min="8" max="8" width="28" style="1" customWidth="1"/>
    <col min="9" max="9" width="23.42578125" style="1" customWidth="1"/>
    <col min="10" max="10" width="29.5703125" style="1" customWidth="1"/>
    <col min="11" max="11" width="27.140625" style="2" customWidth="1"/>
    <col min="12" max="12" width="33.28515625" style="1" customWidth="1"/>
    <col min="13" max="13" width="22.85546875" style="1" customWidth="1"/>
    <col min="14" max="14" width="30.85546875" style="1" customWidth="1"/>
    <col min="15" max="15" width="25.7109375" style="1" customWidth="1"/>
    <col min="16" max="16" width="33.7109375" style="1" customWidth="1"/>
    <col min="17" max="17" width="27" style="1" customWidth="1"/>
    <col min="18" max="18" width="31.28515625" style="1" customWidth="1"/>
    <col min="19" max="19" width="26.5703125" style="1" customWidth="1"/>
    <col min="20" max="20" width="32.7109375" style="1" customWidth="1"/>
    <col min="21" max="21" width="26" style="2" customWidth="1"/>
    <col min="22" max="22" width="34.7109375" style="1" customWidth="1"/>
    <col min="23" max="23" width="24.140625" style="1" customWidth="1"/>
    <col min="24" max="24" width="20.42578125" style="1" customWidth="1"/>
    <col min="25" max="25" width="19.42578125" style="1" customWidth="1"/>
    <col min="26" max="26" width="13.42578125" style="1" customWidth="1"/>
    <col min="27" max="16384" width="9.140625" style="1"/>
  </cols>
  <sheetData>
    <row r="2" spans="1:26" ht="26.25" x14ac:dyDescent="0.3">
      <c r="A2" s="49" t="s">
        <v>45</v>
      </c>
      <c r="C2" s="12"/>
      <c r="D2" s="12"/>
      <c r="E2" s="12"/>
      <c r="F2" s="12"/>
    </row>
    <row r="3" spans="1:26" ht="26.25" x14ac:dyDescent="0.4">
      <c r="A3" s="146" t="s">
        <v>46</v>
      </c>
      <c r="B3" s="146"/>
      <c r="C3" s="60" t="s">
        <v>52</v>
      </c>
      <c r="D3" s="12"/>
      <c r="E3" s="12"/>
      <c r="F3" s="12"/>
    </row>
    <row r="4" spans="1:26" ht="78.75" x14ac:dyDescent="0.4">
      <c r="A4" s="146" t="s">
        <v>49</v>
      </c>
      <c r="B4" s="146"/>
      <c r="C4" s="61" t="s">
        <v>51</v>
      </c>
      <c r="D4" s="50"/>
      <c r="E4" s="50"/>
      <c r="F4" s="50"/>
      <c r="G4" s="50"/>
      <c r="H4" s="50"/>
      <c r="I4" s="50"/>
      <c r="J4" s="50"/>
      <c r="K4" s="50"/>
      <c r="L4" s="50"/>
    </row>
    <row r="5" spans="1:26" ht="26.25" x14ac:dyDescent="0.4">
      <c r="A5" s="146" t="s">
        <v>47</v>
      </c>
      <c r="B5" s="146"/>
      <c r="C5" s="105">
        <v>44012</v>
      </c>
      <c r="D5" s="12"/>
      <c r="E5" s="12"/>
      <c r="F5" s="12"/>
    </row>
    <row r="6" spans="1:26" ht="21.75" thickBot="1" x14ac:dyDescent="0.4">
      <c r="B6" s="11"/>
      <c r="C6" s="11"/>
      <c r="D6" s="11"/>
      <c r="E6" s="11"/>
      <c r="F6" s="11"/>
      <c r="G6" s="11"/>
      <c r="H6" s="11"/>
      <c r="I6" s="11"/>
      <c r="J6" s="11"/>
    </row>
    <row r="7" spans="1:26" ht="33.75" customHeight="1" x14ac:dyDescent="0.25">
      <c r="A7" s="164" t="s">
        <v>17</v>
      </c>
      <c r="B7" s="165"/>
      <c r="C7" s="168" t="s">
        <v>29</v>
      </c>
      <c r="D7" s="169"/>
      <c r="E7" s="160" t="s">
        <v>18</v>
      </c>
      <c r="F7" s="161"/>
      <c r="G7" s="178" t="s">
        <v>26</v>
      </c>
      <c r="H7" s="178"/>
      <c r="I7" s="178"/>
      <c r="J7" s="178"/>
      <c r="K7" s="178"/>
      <c r="L7" s="179"/>
      <c r="M7" s="130" t="s">
        <v>27</v>
      </c>
      <c r="N7" s="131"/>
      <c r="O7" s="131"/>
      <c r="P7" s="132"/>
      <c r="Q7" s="138" t="s">
        <v>21</v>
      </c>
      <c r="R7" s="139"/>
      <c r="S7" s="139"/>
      <c r="T7" s="139"/>
      <c r="U7" s="139"/>
      <c r="V7" s="140"/>
      <c r="W7" s="120" t="s">
        <v>28</v>
      </c>
      <c r="X7" s="121"/>
      <c r="Y7" s="122"/>
    </row>
    <row r="8" spans="1:26" ht="51" customHeight="1" thickBot="1" x14ac:dyDescent="0.3">
      <c r="A8" s="166"/>
      <c r="B8" s="167"/>
      <c r="C8" s="170"/>
      <c r="D8" s="171"/>
      <c r="E8" s="162"/>
      <c r="F8" s="163"/>
      <c r="G8" s="180"/>
      <c r="H8" s="180"/>
      <c r="I8" s="180"/>
      <c r="J8" s="180"/>
      <c r="K8" s="180"/>
      <c r="L8" s="181"/>
      <c r="M8" s="133"/>
      <c r="N8" s="134"/>
      <c r="O8" s="134"/>
      <c r="P8" s="135"/>
      <c r="Q8" s="141"/>
      <c r="R8" s="142"/>
      <c r="S8" s="142"/>
      <c r="T8" s="142"/>
      <c r="U8" s="142"/>
      <c r="V8" s="143"/>
      <c r="W8" s="123"/>
      <c r="X8" s="124"/>
      <c r="Y8" s="125"/>
    </row>
    <row r="9" spans="1:26" ht="52.5" customHeight="1" thickBot="1" x14ac:dyDescent="0.3">
      <c r="A9" s="166"/>
      <c r="B9" s="167"/>
      <c r="C9" s="172" t="s">
        <v>3</v>
      </c>
      <c r="D9" s="174" t="s">
        <v>2</v>
      </c>
      <c r="E9" s="147" t="s">
        <v>30</v>
      </c>
      <c r="F9" s="147" t="s">
        <v>31</v>
      </c>
      <c r="G9" s="182" t="s">
        <v>32</v>
      </c>
      <c r="H9" s="184" t="s">
        <v>33</v>
      </c>
      <c r="I9" s="184" t="s">
        <v>34</v>
      </c>
      <c r="J9" s="186" t="s">
        <v>35</v>
      </c>
      <c r="K9" s="176" t="s">
        <v>1</v>
      </c>
      <c r="L9" s="177"/>
      <c r="M9" s="136" t="s">
        <v>19</v>
      </c>
      <c r="N9" s="137"/>
      <c r="O9" s="136" t="s">
        <v>20</v>
      </c>
      <c r="P9" s="137"/>
      <c r="Q9" s="144" t="s">
        <v>22</v>
      </c>
      <c r="R9" s="145"/>
      <c r="S9" s="139" t="s">
        <v>23</v>
      </c>
      <c r="T9" s="140"/>
      <c r="U9" s="138" t="s">
        <v>1</v>
      </c>
      <c r="V9" s="140"/>
      <c r="W9" s="126" t="s">
        <v>24</v>
      </c>
      <c r="X9" s="128" t="s">
        <v>25</v>
      </c>
      <c r="Y9" s="122" t="s">
        <v>16</v>
      </c>
    </row>
    <row r="10" spans="1:26" ht="139.5" customHeight="1" thickBot="1" x14ac:dyDescent="0.3">
      <c r="A10" s="166"/>
      <c r="B10" s="167"/>
      <c r="C10" s="173"/>
      <c r="D10" s="175"/>
      <c r="E10" s="148"/>
      <c r="F10" s="148"/>
      <c r="G10" s="183"/>
      <c r="H10" s="185"/>
      <c r="I10" s="185"/>
      <c r="J10" s="187"/>
      <c r="K10" s="23" t="s">
        <v>36</v>
      </c>
      <c r="L10" s="24" t="s">
        <v>37</v>
      </c>
      <c r="M10" s="25" t="s">
        <v>38</v>
      </c>
      <c r="N10" s="26" t="s">
        <v>39</v>
      </c>
      <c r="O10" s="25" t="s">
        <v>40</v>
      </c>
      <c r="P10" s="26" t="s">
        <v>48</v>
      </c>
      <c r="Q10" s="27" t="s">
        <v>32</v>
      </c>
      <c r="R10" s="28" t="s">
        <v>33</v>
      </c>
      <c r="S10" s="29" t="s">
        <v>41</v>
      </c>
      <c r="T10" s="30" t="s">
        <v>42</v>
      </c>
      <c r="U10" s="31" t="s">
        <v>43</v>
      </c>
      <c r="V10" s="32" t="s">
        <v>44</v>
      </c>
      <c r="W10" s="127"/>
      <c r="X10" s="129"/>
      <c r="Y10" s="125"/>
    </row>
    <row r="11" spans="1:26" ht="38.25" customHeight="1" thickBot="1" x14ac:dyDescent="0.3">
      <c r="A11" s="188">
        <v>1</v>
      </c>
      <c r="B11" s="189"/>
      <c r="C11" s="33">
        <v>2</v>
      </c>
      <c r="D11" s="34">
        <v>3</v>
      </c>
      <c r="E11" s="35">
        <v>4</v>
      </c>
      <c r="F11" s="36">
        <v>5</v>
      </c>
      <c r="G11" s="37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  <c r="M11" s="39">
        <v>12</v>
      </c>
      <c r="N11" s="39">
        <v>13</v>
      </c>
      <c r="O11" s="39">
        <v>14</v>
      </c>
      <c r="P11" s="39">
        <v>15</v>
      </c>
      <c r="Q11" s="40">
        <v>16</v>
      </c>
      <c r="R11" s="40">
        <v>17</v>
      </c>
      <c r="S11" s="40">
        <v>18</v>
      </c>
      <c r="T11" s="40">
        <v>19</v>
      </c>
      <c r="U11" s="40">
        <v>20</v>
      </c>
      <c r="V11" s="40">
        <v>21</v>
      </c>
      <c r="W11" s="41">
        <v>22</v>
      </c>
      <c r="X11" s="41">
        <v>23</v>
      </c>
      <c r="Y11" s="42">
        <v>24</v>
      </c>
    </row>
    <row r="12" spans="1:26" ht="105" x14ac:dyDescent="0.25">
      <c r="A12" s="43">
        <v>1</v>
      </c>
      <c r="B12" s="44" t="s">
        <v>15</v>
      </c>
      <c r="C12" s="190">
        <f>L25</f>
        <v>465000</v>
      </c>
      <c r="D12" s="192">
        <f>C12-V25</f>
        <v>465000</v>
      </c>
      <c r="E12" s="62"/>
      <c r="F12" s="63"/>
      <c r="G12" s="64"/>
      <c r="H12" s="65"/>
      <c r="I12" s="64"/>
      <c r="J12" s="66"/>
      <c r="K12" s="88">
        <f>G12+I12</f>
        <v>0</v>
      </c>
      <c r="L12" s="89">
        <f>H12+J12</f>
        <v>0</v>
      </c>
      <c r="M12" s="67"/>
      <c r="N12" s="68"/>
      <c r="O12" s="67"/>
      <c r="P12" s="68"/>
      <c r="Q12" s="69"/>
      <c r="R12" s="70"/>
      <c r="S12" s="102"/>
      <c r="T12" s="103"/>
      <c r="U12" s="88">
        <f>Q12+S12</f>
        <v>0</v>
      </c>
      <c r="V12" s="92">
        <f>R12+T12</f>
        <v>0</v>
      </c>
      <c r="W12" s="93">
        <f>IFERROR(R12/H12,0)</f>
        <v>0</v>
      </c>
      <c r="X12" s="94">
        <f>IFERROR((T12+P12)/J12,0)</f>
        <v>0</v>
      </c>
      <c r="Y12" s="95">
        <f>IFERROR((V12+P12)/L12,0)</f>
        <v>0</v>
      </c>
      <c r="Z12" s="13"/>
    </row>
    <row r="13" spans="1:26" ht="84" x14ac:dyDescent="0.25">
      <c r="A13" s="45">
        <v>2</v>
      </c>
      <c r="B13" s="46" t="s">
        <v>14</v>
      </c>
      <c r="C13" s="190"/>
      <c r="D13" s="192"/>
      <c r="E13" s="71"/>
      <c r="F13" s="72"/>
      <c r="G13" s="96"/>
      <c r="H13" s="97"/>
      <c r="I13" s="96"/>
      <c r="J13" s="104"/>
      <c r="K13" s="88">
        <f t="shared" ref="K13:K24" si="0">G13+I13</f>
        <v>0</v>
      </c>
      <c r="L13" s="89">
        <f t="shared" ref="L13:L24" si="1">H13+J13</f>
        <v>0</v>
      </c>
      <c r="M13" s="76"/>
      <c r="N13" s="77"/>
      <c r="O13" s="76"/>
      <c r="P13" s="77"/>
      <c r="Q13" s="78"/>
      <c r="R13" s="79"/>
      <c r="S13" s="100"/>
      <c r="T13" s="101"/>
      <c r="U13" s="88">
        <f t="shared" ref="U13:U24" si="2">Q13+S13</f>
        <v>0</v>
      </c>
      <c r="V13" s="92">
        <f>R13+T13</f>
        <v>0</v>
      </c>
      <c r="W13" s="93">
        <f t="shared" ref="W13:W24" si="3">IFERROR(R13/H13,0)</f>
        <v>0</v>
      </c>
      <c r="X13" s="94">
        <f t="shared" ref="X13:X25" si="4">IFERROR((T13+P13)/J13,0)</f>
        <v>0</v>
      </c>
      <c r="Y13" s="95">
        <f t="shared" ref="Y13:Y25" si="5">IFERROR((V13+P13)/L13,0)</f>
        <v>0</v>
      </c>
      <c r="Z13" s="13"/>
    </row>
    <row r="14" spans="1:26" ht="63" x14ac:dyDescent="0.25">
      <c r="A14" s="45">
        <v>3</v>
      </c>
      <c r="B14" s="46" t="s">
        <v>50</v>
      </c>
      <c r="C14" s="190"/>
      <c r="D14" s="192"/>
      <c r="E14" s="118">
        <v>1</v>
      </c>
      <c r="F14" s="119">
        <v>17292.5</v>
      </c>
      <c r="G14" s="96"/>
      <c r="H14" s="97"/>
      <c r="I14" s="96">
        <v>1</v>
      </c>
      <c r="J14" s="104">
        <v>80000</v>
      </c>
      <c r="K14" s="88">
        <f t="shared" si="0"/>
        <v>1</v>
      </c>
      <c r="L14" s="89">
        <f t="shared" si="1"/>
        <v>80000</v>
      </c>
      <c r="M14" s="98"/>
      <c r="N14" s="99"/>
      <c r="O14" s="76"/>
      <c r="P14" s="77"/>
      <c r="Q14" s="78"/>
      <c r="R14" s="79"/>
      <c r="S14" s="100"/>
      <c r="T14" s="101"/>
      <c r="U14" s="88">
        <f t="shared" si="2"/>
        <v>0</v>
      </c>
      <c r="V14" s="92">
        <f t="shared" ref="V14:V24" si="6">R14+T14</f>
        <v>0</v>
      </c>
      <c r="W14" s="93">
        <f t="shared" si="3"/>
        <v>0</v>
      </c>
      <c r="X14" s="94">
        <f t="shared" si="4"/>
        <v>0</v>
      </c>
      <c r="Y14" s="95">
        <f t="shared" si="5"/>
        <v>0</v>
      </c>
      <c r="Z14" s="13"/>
    </row>
    <row r="15" spans="1:26" ht="134.25" customHeight="1" x14ac:dyDescent="0.25">
      <c r="A15" s="45">
        <v>4</v>
      </c>
      <c r="B15" s="46" t="s">
        <v>13</v>
      </c>
      <c r="C15" s="190"/>
      <c r="D15" s="192"/>
      <c r="E15" s="118"/>
      <c r="F15" s="119"/>
      <c r="G15" s="96"/>
      <c r="H15" s="97"/>
      <c r="I15" s="96">
        <v>1</v>
      </c>
      <c r="J15" s="104">
        <v>60000</v>
      </c>
      <c r="K15" s="88">
        <f>G15+I15</f>
        <v>1</v>
      </c>
      <c r="L15" s="89">
        <f t="shared" si="1"/>
        <v>60000</v>
      </c>
      <c r="M15" s="98"/>
      <c r="N15" s="99"/>
      <c r="O15" s="76"/>
      <c r="P15" s="77"/>
      <c r="Q15" s="100"/>
      <c r="R15" s="101"/>
      <c r="S15" s="100"/>
      <c r="T15" s="101"/>
      <c r="U15" s="88">
        <f t="shared" si="2"/>
        <v>0</v>
      </c>
      <c r="V15" s="92">
        <f t="shared" si="6"/>
        <v>0</v>
      </c>
      <c r="W15" s="93">
        <f t="shared" si="3"/>
        <v>0</v>
      </c>
      <c r="X15" s="94">
        <f t="shared" si="4"/>
        <v>0</v>
      </c>
      <c r="Y15" s="95">
        <f t="shared" si="5"/>
        <v>0</v>
      </c>
      <c r="Z15" s="13"/>
    </row>
    <row r="16" spans="1:26" ht="166.5" customHeight="1" x14ac:dyDescent="0.25">
      <c r="A16" s="45">
        <v>5</v>
      </c>
      <c r="B16" s="46" t="s">
        <v>12</v>
      </c>
      <c r="C16" s="190"/>
      <c r="D16" s="192"/>
      <c r="E16" s="118"/>
      <c r="F16" s="119"/>
      <c r="G16" s="96"/>
      <c r="H16" s="97"/>
      <c r="I16" s="96"/>
      <c r="J16" s="104"/>
      <c r="K16" s="88">
        <f t="shared" si="0"/>
        <v>0</v>
      </c>
      <c r="L16" s="89">
        <f t="shared" si="1"/>
        <v>0</v>
      </c>
      <c r="M16" s="98"/>
      <c r="N16" s="99"/>
      <c r="O16" s="76"/>
      <c r="P16" s="77"/>
      <c r="Q16" s="100"/>
      <c r="R16" s="101"/>
      <c r="S16" s="100"/>
      <c r="T16" s="113"/>
      <c r="U16" s="88">
        <f t="shared" si="2"/>
        <v>0</v>
      </c>
      <c r="V16" s="92">
        <f t="shared" si="6"/>
        <v>0</v>
      </c>
      <c r="W16" s="93">
        <f t="shared" si="3"/>
        <v>0</v>
      </c>
      <c r="X16" s="94">
        <f t="shared" si="4"/>
        <v>0</v>
      </c>
      <c r="Y16" s="95">
        <f t="shared" si="5"/>
        <v>0</v>
      </c>
      <c r="Z16" s="13"/>
    </row>
    <row r="17" spans="1:26" ht="116.25" customHeight="1" x14ac:dyDescent="0.25">
      <c r="A17" s="45">
        <v>6</v>
      </c>
      <c r="B17" s="46" t="s">
        <v>11</v>
      </c>
      <c r="C17" s="190"/>
      <c r="D17" s="192"/>
      <c r="E17" s="118">
        <v>26</v>
      </c>
      <c r="F17" s="119">
        <v>1026398.11</v>
      </c>
      <c r="G17" s="96"/>
      <c r="H17" s="97"/>
      <c r="I17" s="96"/>
      <c r="J17" s="104"/>
      <c r="K17" s="88">
        <f t="shared" si="0"/>
        <v>0</v>
      </c>
      <c r="L17" s="89">
        <f t="shared" si="1"/>
        <v>0</v>
      </c>
      <c r="M17" s="98"/>
      <c r="N17" s="99"/>
      <c r="O17" s="76"/>
      <c r="P17" s="77"/>
      <c r="Q17" s="100"/>
      <c r="R17" s="101"/>
      <c r="S17" s="100"/>
      <c r="T17" s="101"/>
      <c r="U17" s="88">
        <f t="shared" si="2"/>
        <v>0</v>
      </c>
      <c r="V17" s="92">
        <f t="shared" si="6"/>
        <v>0</v>
      </c>
      <c r="W17" s="93">
        <f t="shared" si="3"/>
        <v>0</v>
      </c>
      <c r="X17" s="94">
        <f t="shared" si="4"/>
        <v>0</v>
      </c>
      <c r="Y17" s="95">
        <f t="shared" si="5"/>
        <v>0</v>
      </c>
      <c r="Z17" s="13"/>
    </row>
    <row r="18" spans="1:26" ht="42" x14ac:dyDescent="0.25">
      <c r="A18" s="45">
        <v>7</v>
      </c>
      <c r="B18" s="46" t="s">
        <v>10</v>
      </c>
      <c r="C18" s="190"/>
      <c r="D18" s="192"/>
      <c r="E18" s="118"/>
      <c r="F18" s="119"/>
      <c r="G18" s="96"/>
      <c r="H18" s="97"/>
      <c r="I18" s="96"/>
      <c r="J18" s="104"/>
      <c r="K18" s="88">
        <f t="shared" si="0"/>
        <v>0</v>
      </c>
      <c r="L18" s="89">
        <f t="shared" si="1"/>
        <v>0</v>
      </c>
      <c r="M18" s="98"/>
      <c r="N18" s="99"/>
      <c r="O18" s="76"/>
      <c r="P18" s="77"/>
      <c r="Q18" s="100"/>
      <c r="R18" s="101"/>
      <c r="S18" s="100"/>
      <c r="T18" s="101"/>
      <c r="U18" s="88">
        <f t="shared" si="2"/>
        <v>0</v>
      </c>
      <c r="V18" s="92">
        <f t="shared" si="6"/>
        <v>0</v>
      </c>
      <c r="W18" s="93">
        <f t="shared" si="3"/>
        <v>0</v>
      </c>
      <c r="X18" s="94">
        <f t="shared" si="4"/>
        <v>0</v>
      </c>
      <c r="Y18" s="95">
        <f t="shared" si="5"/>
        <v>0</v>
      </c>
      <c r="Z18" s="13"/>
    </row>
    <row r="19" spans="1:26" ht="63" customHeight="1" x14ac:dyDescent="0.25">
      <c r="A19" s="45">
        <v>8</v>
      </c>
      <c r="B19" s="46" t="s">
        <v>9</v>
      </c>
      <c r="C19" s="190"/>
      <c r="D19" s="192"/>
      <c r="E19" s="118"/>
      <c r="F19" s="119"/>
      <c r="G19" s="96"/>
      <c r="H19" s="97"/>
      <c r="I19" s="107">
        <v>6</v>
      </c>
      <c r="J19" s="108">
        <v>80000</v>
      </c>
      <c r="K19" s="88">
        <f t="shared" si="0"/>
        <v>6</v>
      </c>
      <c r="L19" s="89">
        <f t="shared" si="1"/>
        <v>80000</v>
      </c>
      <c r="M19" s="98"/>
      <c r="N19" s="99"/>
      <c r="O19" s="76"/>
      <c r="P19" s="77"/>
      <c r="Q19" s="100"/>
      <c r="R19" s="101"/>
      <c r="S19" s="111"/>
      <c r="T19" s="114"/>
      <c r="U19" s="88">
        <f t="shared" si="2"/>
        <v>0</v>
      </c>
      <c r="V19" s="92">
        <f t="shared" si="6"/>
        <v>0</v>
      </c>
      <c r="W19" s="93">
        <f t="shared" si="3"/>
        <v>0</v>
      </c>
      <c r="X19" s="94">
        <f t="shared" si="4"/>
        <v>0</v>
      </c>
      <c r="Y19" s="95">
        <f t="shared" si="5"/>
        <v>0</v>
      </c>
      <c r="Z19" s="13"/>
    </row>
    <row r="20" spans="1:26" ht="63" x14ac:dyDescent="0.25">
      <c r="A20" s="45">
        <v>9</v>
      </c>
      <c r="B20" s="46" t="s">
        <v>8</v>
      </c>
      <c r="C20" s="190"/>
      <c r="D20" s="192"/>
      <c r="E20" s="118">
        <v>4</v>
      </c>
      <c r="F20" s="119">
        <v>331384.59999999998</v>
      </c>
      <c r="G20" s="96"/>
      <c r="H20" s="97"/>
      <c r="I20" s="96"/>
      <c r="J20" s="104"/>
      <c r="K20" s="88">
        <f t="shared" si="0"/>
        <v>0</v>
      </c>
      <c r="L20" s="89">
        <f t="shared" si="1"/>
        <v>0</v>
      </c>
      <c r="M20" s="98"/>
      <c r="N20" s="99"/>
      <c r="O20" s="98"/>
      <c r="P20" s="99"/>
      <c r="Q20" s="100"/>
      <c r="R20" s="101"/>
      <c r="S20" s="100"/>
      <c r="T20" s="101"/>
      <c r="U20" s="88">
        <f t="shared" si="2"/>
        <v>0</v>
      </c>
      <c r="V20" s="92">
        <f t="shared" si="6"/>
        <v>0</v>
      </c>
      <c r="W20" s="93">
        <f t="shared" si="3"/>
        <v>0</v>
      </c>
      <c r="X20" s="94">
        <f t="shared" si="4"/>
        <v>0</v>
      </c>
      <c r="Y20" s="95">
        <f t="shared" si="5"/>
        <v>0</v>
      </c>
      <c r="Z20" s="13"/>
    </row>
    <row r="21" spans="1:26" ht="92.25" customHeight="1" x14ac:dyDescent="0.25">
      <c r="A21" s="45">
        <v>10</v>
      </c>
      <c r="B21" s="46" t="s">
        <v>7</v>
      </c>
      <c r="C21" s="190"/>
      <c r="D21" s="192"/>
      <c r="E21" s="118">
        <v>1</v>
      </c>
      <c r="F21" s="119">
        <v>77800</v>
      </c>
      <c r="G21" s="96"/>
      <c r="H21" s="97"/>
      <c r="I21" s="96"/>
      <c r="J21" s="104"/>
      <c r="K21" s="88">
        <f t="shared" si="0"/>
        <v>0</v>
      </c>
      <c r="L21" s="89">
        <f t="shared" si="1"/>
        <v>0</v>
      </c>
      <c r="M21" s="76"/>
      <c r="N21" s="77"/>
      <c r="O21" s="76"/>
      <c r="P21" s="77"/>
      <c r="Q21" s="78"/>
      <c r="R21" s="79"/>
      <c r="S21" s="100"/>
      <c r="T21" s="101"/>
      <c r="U21" s="88">
        <f t="shared" si="2"/>
        <v>0</v>
      </c>
      <c r="V21" s="92">
        <f t="shared" si="6"/>
        <v>0</v>
      </c>
      <c r="W21" s="93">
        <f t="shared" si="3"/>
        <v>0</v>
      </c>
      <c r="X21" s="94">
        <f t="shared" si="4"/>
        <v>0</v>
      </c>
      <c r="Y21" s="95">
        <f t="shared" si="5"/>
        <v>0</v>
      </c>
      <c r="Z21" s="13"/>
    </row>
    <row r="22" spans="1:26" ht="153.75" customHeight="1" x14ac:dyDescent="0.25">
      <c r="A22" s="45">
        <v>11</v>
      </c>
      <c r="B22" s="46" t="s">
        <v>6</v>
      </c>
      <c r="C22" s="190"/>
      <c r="D22" s="192"/>
      <c r="E22" s="118">
        <v>3</v>
      </c>
      <c r="F22" s="119">
        <v>72997.72</v>
      </c>
      <c r="G22" s="73"/>
      <c r="H22" s="74"/>
      <c r="I22" s="96"/>
      <c r="J22" s="104"/>
      <c r="K22" s="88">
        <f t="shared" si="0"/>
        <v>0</v>
      </c>
      <c r="L22" s="89">
        <f t="shared" si="1"/>
        <v>0</v>
      </c>
      <c r="M22" s="76"/>
      <c r="N22" s="77"/>
      <c r="O22" s="76"/>
      <c r="P22" s="77"/>
      <c r="Q22" s="78"/>
      <c r="R22" s="79"/>
      <c r="S22" s="100"/>
      <c r="T22" s="101"/>
      <c r="U22" s="88">
        <f t="shared" si="2"/>
        <v>0</v>
      </c>
      <c r="V22" s="92">
        <f t="shared" si="6"/>
        <v>0</v>
      </c>
      <c r="W22" s="93">
        <f t="shared" si="3"/>
        <v>0</v>
      </c>
      <c r="X22" s="94">
        <f t="shared" si="4"/>
        <v>0</v>
      </c>
      <c r="Y22" s="95">
        <f t="shared" si="5"/>
        <v>0</v>
      </c>
      <c r="Z22" s="13"/>
    </row>
    <row r="23" spans="1:26" ht="87" customHeight="1" x14ac:dyDescent="0.25">
      <c r="A23" s="45">
        <v>12</v>
      </c>
      <c r="B23" s="46" t="s">
        <v>5</v>
      </c>
      <c r="C23" s="190"/>
      <c r="D23" s="192"/>
      <c r="E23" s="71"/>
      <c r="F23" s="72"/>
      <c r="G23" s="73"/>
      <c r="H23" s="74"/>
      <c r="I23" s="73"/>
      <c r="J23" s="75"/>
      <c r="K23" s="88">
        <f t="shared" si="0"/>
        <v>0</v>
      </c>
      <c r="L23" s="89">
        <f t="shared" si="1"/>
        <v>0</v>
      </c>
      <c r="M23" s="76"/>
      <c r="N23" s="77"/>
      <c r="O23" s="76"/>
      <c r="P23" s="77"/>
      <c r="Q23" s="78"/>
      <c r="R23" s="79"/>
      <c r="S23" s="100"/>
      <c r="T23" s="113"/>
      <c r="U23" s="88">
        <f t="shared" si="2"/>
        <v>0</v>
      </c>
      <c r="V23" s="92">
        <f t="shared" si="6"/>
        <v>0</v>
      </c>
      <c r="W23" s="93">
        <f t="shared" si="3"/>
        <v>0</v>
      </c>
      <c r="X23" s="94">
        <f t="shared" si="4"/>
        <v>0</v>
      </c>
      <c r="Y23" s="95">
        <f t="shared" si="5"/>
        <v>0</v>
      </c>
      <c r="Z23" s="13"/>
    </row>
    <row r="24" spans="1:26" ht="62.25" customHeight="1" thickBot="1" x14ac:dyDescent="0.3">
      <c r="A24" s="47">
        <v>13</v>
      </c>
      <c r="B24" s="48" t="s">
        <v>4</v>
      </c>
      <c r="C24" s="191"/>
      <c r="D24" s="193"/>
      <c r="E24" s="80"/>
      <c r="F24" s="81"/>
      <c r="G24" s="82"/>
      <c r="H24" s="83"/>
      <c r="I24" s="109">
        <v>2</v>
      </c>
      <c r="J24" s="110">
        <v>245000</v>
      </c>
      <c r="K24" s="90">
        <f t="shared" si="0"/>
        <v>2</v>
      </c>
      <c r="L24" s="91">
        <f t="shared" si="1"/>
        <v>245000</v>
      </c>
      <c r="M24" s="84"/>
      <c r="N24" s="85"/>
      <c r="O24" s="116">
        <v>1</v>
      </c>
      <c r="P24" s="117">
        <v>11358.2</v>
      </c>
      <c r="Q24" s="86"/>
      <c r="R24" s="87"/>
      <c r="S24" s="112"/>
      <c r="T24" s="115"/>
      <c r="U24" s="88">
        <f t="shared" si="2"/>
        <v>0</v>
      </c>
      <c r="V24" s="92">
        <f t="shared" si="6"/>
        <v>0</v>
      </c>
      <c r="W24" s="93">
        <f t="shared" si="3"/>
        <v>0</v>
      </c>
      <c r="X24" s="94">
        <f t="shared" si="4"/>
        <v>4.6360000000000005E-2</v>
      </c>
      <c r="Y24" s="95">
        <f t="shared" si="5"/>
        <v>4.6360000000000005E-2</v>
      </c>
      <c r="Z24" s="13"/>
    </row>
    <row r="25" spans="1:26" ht="29.25" customHeight="1" thickBot="1" x14ac:dyDescent="0.3">
      <c r="A25" s="149" t="s">
        <v>0</v>
      </c>
      <c r="B25" s="150"/>
      <c r="C25" s="59">
        <f>C12</f>
        <v>465000</v>
      </c>
      <c r="D25" s="59">
        <f>D12</f>
        <v>465000</v>
      </c>
      <c r="E25" s="51">
        <f>SUM(E12:E24)</f>
        <v>35</v>
      </c>
      <c r="F25" s="52">
        <f>SUM(F12:F24)</f>
        <v>1525872.93</v>
      </c>
      <c r="G25" s="51">
        <f>SUM(G12:G24)</f>
        <v>0</v>
      </c>
      <c r="H25" s="52">
        <f>SUM(H12:H24)</f>
        <v>0</v>
      </c>
      <c r="I25" s="51">
        <f t="shared" ref="I25:J25" si="7">SUM(I12:I24)</f>
        <v>10</v>
      </c>
      <c r="J25" s="52">
        <f t="shared" si="7"/>
        <v>465000</v>
      </c>
      <c r="K25" s="51">
        <f t="shared" ref="K25:V25" si="8">SUM(K12:K24)</f>
        <v>10</v>
      </c>
      <c r="L25" s="52">
        <f>SUM(L12:L24)</f>
        <v>465000</v>
      </c>
      <c r="M25" s="51">
        <f t="shared" si="8"/>
        <v>0</v>
      </c>
      <c r="N25" s="53">
        <f t="shared" si="8"/>
        <v>0</v>
      </c>
      <c r="O25" s="54">
        <f t="shared" si="8"/>
        <v>1</v>
      </c>
      <c r="P25" s="55">
        <f t="shared" si="8"/>
        <v>11358.2</v>
      </c>
      <c r="Q25" s="54">
        <f t="shared" si="8"/>
        <v>0</v>
      </c>
      <c r="R25" s="56">
        <f t="shared" si="8"/>
        <v>0</v>
      </c>
      <c r="S25" s="54">
        <f t="shared" si="8"/>
        <v>0</v>
      </c>
      <c r="T25" s="56">
        <f t="shared" si="8"/>
        <v>0</v>
      </c>
      <c r="U25" s="54">
        <f t="shared" si="8"/>
        <v>0</v>
      </c>
      <c r="V25" s="56">
        <f t="shared" si="8"/>
        <v>0</v>
      </c>
      <c r="W25" s="57">
        <f>IFERROR(R25/H25,0)</f>
        <v>0</v>
      </c>
      <c r="X25" s="58">
        <f t="shared" si="4"/>
        <v>2.4426236559139787E-2</v>
      </c>
      <c r="Y25" s="58">
        <f t="shared" si="5"/>
        <v>2.4426236559139787E-2</v>
      </c>
    </row>
    <row r="26" spans="1:26" ht="42.75" customHeight="1" thickBot="1" x14ac:dyDescent="0.3">
      <c r="A26" s="106"/>
      <c r="B26" s="15"/>
      <c r="C26" s="16"/>
      <c r="D26" s="16"/>
      <c r="E26" s="17"/>
      <c r="F26" s="16"/>
      <c r="G26" s="17"/>
      <c r="H26" s="18"/>
      <c r="I26" s="19"/>
      <c r="J26" s="18"/>
      <c r="K26" s="20"/>
      <c r="L26" s="18"/>
      <c r="M26" s="19"/>
      <c r="N26" s="18"/>
      <c r="O26" s="19"/>
      <c r="P26" s="18"/>
      <c r="Q26" s="19"/>
      <c r="R26" s="18"/>
      <c r="S26" s="19"/>
      <c r="T26" s="18"/>
      <c r="U26" s="20"/>
      <c r="V26" s="18"/>
      <c r="W26" s="21"/>
      <c r="X26" s="21"/>
      <c r="Y26" s="22"/>
    </row>
    <row r="27" spans="1:26" ht="15.75" thickTop="1" x14ac:dyDescent="0.25">
      <c r="A27" s="151" t="s">
        <v>53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3"/>
      <c r="P27" s="14"/>
    </row>
    <row r="28" spans="1:26" ht="18.75" x14ac:dyDescent="0.3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6"/>
      <c r="P28" s="14"/>
      <c r="T28" s="5"/>
    </row>
    <row r="29" spans="1:26" ht="15.75" x14ac:dyDescent="0.25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6"/>
      <c r="P29" s="14"/>
      <c r="S29" s="8"/>
      <c r="T29" s="10"/>
    </row>
    <row r="30" spans="1:26" ht="15.75" x14ac:dyDescent="0.25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  <c r="P30" s="14"/>
      <c r="S30" s="8"/>
      <c r="T30" s="9"/>
    </row>
    <row r="31" spans="1:26" ht="15.75" x14ac:dyDescent="0.25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  <c r="P31" s="14"/>
      <c r="S31" s="8"/>
      <c r="T31" s="9"/>
    </row>
    <row r="32" spans="1:26" ht="15.75" x14ac:dyDescent="0.25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6"/>
      <c r="P32" s="14"/>
      <c r="S32" s="8"/>
      <c r="T32" s="9"/>
    </row>
    <row r="33" spans="1:26" ht="15.75" x14ac:dyDescent="0.2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6"/>
      <c r="P33" s="14"/>
      <c r="S33" s="8"/>
      <c r="T33" s="7"/>
    </row>
    <row r="34" spans="1:26" x14ac:dyDescent="0.25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6"/>
      <c r="P34" s="14"/>
    </row>
    <row r="35" spans="1:26" ht="15.75" thickBot="1" x14ac:dyDescent="0.3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9"/>
      <c r="P35" s="14"/>
    </row>
    <row r="36" spans="1:26" ht="15.75" thickTop="1" x14ac:dyDescent="0.25"/>
    <row r="39" spans="1:26" x14ac:dyDescent="0.25">
      <c r="X39" s="6"/>
      <c r="Y39" s="6"/>
      <c r="Z39" s="6"/>
    </row>
    <row r="40" spans="1:26" x14ac:dyDescent="0.25">
      <c r="B40" s="4"/>
      <c r="C40" s="4"/>
      <c r="U40" s="1"/>
    </row>
    <row r="42" spans="1:26" x14ac:dyDescent="0.25">
      <c r="U42" s="1"/>
    </row>
    <row r="43" spans="1:26" ht="17.25" customHeight="1" x14ac:dyDescent="0.35">
      <c r="D43" s="3"/>
      <c r="E43" s="3"/>
      <c r="F43" s="3"/>
      <c r="U43" s="1"/>
    </row>
  </sheetData>
  <sheetProtection formatColumns="0"/>
  <mergeCells count="32">
    <mergeCell ref="A25:B25"/>
    <mergeCell ref="A27:O35"/>
    <mergeCell ref="E7:F8"/>
    <mergeCell ref="A7:B10"/>
    <mergeCell ref="C7:D8"/>
    <mergeCell ref="C9:C10"/>
    <mergeCell ref="D9:D10"/>
    <mergeCell ref="K9:L9"/>
    <mergeCell ref="G7:L8"/>
    <mergeCell ref="G9:G10"/>
    <mergeCell ref="H9:H10"/>
    <mergeCell ref="I9:I10"/>
    <mergeCell ref="J9:J10"/>
    <mergeCell ref="A11:B11"/>
    <mergeCell ref="C12:C24"/>
    <mergeCell ref="D12:D24"/>
    <mergeCell ref="A3:B3"/>
    <mergeCell ref="A4:B4"/>
    <mergeCell ref="A5:B5"/>
    <mergeCell ref="E9:E10"/>
    <mergeCell ref="F9:F10"/>
    <mergeCell ref="W7:Y8"/>
    <mergeCell ref="W9:W10"/>
    <mergeCell ref="X9:X10"/>
    <mergeCell ref="Y9:Y10"/>
    <mergeCell ref="M7:P8"/>
    <mergeCell ref="M9:N9"/>
    <mergeCell ref="O9:P9"/>
    <mergeCell ref="Q7:V8"/>
    <mergeCell ref="Q9:R9"/>
    <mergeCell ref="S9:T9"/>
    <mergeCell ref="U9:V9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rowBreaks count="1" manualBreakCount="1">
    <brk id="3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</vt:lpstr>
      <vt:lpstr>PO!Obszar_wydruku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Kłopotowska Anna</dc:creator>
  <cp:lastModifiedBy>Mateusz Żyndul</cp:lastModifiedBy>
  <cp:lastPrinted>2020-07-10T09:22:57Z</cp:lastPrinted>
  <dcterms:created xsi:type="dcterms:W3CDTF">2016-07-11T06:59:17Z</dcterms:created>
  <dcterms:modified xsi:type="dcterms:W3CDTF">2020-07-10T09:23:03Z</dcterms:modified>
</cp:coreProperties>
</file>